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ingis\2025 - 2026\"/>
    </mc:Choice>
  </mc:AlternateContent>
  <xr:revisionPtr revIDLastSave="0" documentId="13_ncr:1_{5860807B-1C9A-44E6-BD98-220A64A69049}" xr6:coauthVersionLast="47" xr6:coauthVersionMax="47" xr10:uidLastSave="{00000000-0000-0000-0000-000000000000}"/>
  <bookViews>
    <workbookView xWindow="5700" yWindow="3420" windowWidth="26085" windowHeight="12285" xr2:uid="{ABB7FC7A-6AD1-4E35-96DD-4468D06FDFAA}"/>
  </bookViews>
  <sheets>
    <sheet name="RR202506_202605" sheetId="5" r:id="rId1"/>
    <sheet name="BR202506_202605" sheetId="6" r:id="rId2"/>
    <sheet name="Budgetunderlag" sheetId="4" r:id="rId3"/>
    <sheet name="RR202406_202505" sheetId="1" r:id="rId4"/>
    <sheet name="BR202406_202505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5" l="1"/>
  <c r="C71" i="5" s="1"/>
  <c r="E13" i="6"/>
  <c r="E11" i="6"/>
  <c r="G11" i="6"/>
  <c r="G13" i="6" s="1"/>
  <c r="F8" i="6"/>
  <c r="F6" i="6"/>
  <c r="F11" i="6" s="1"/>
  <c r="F13" i="6" s="1"/>
  <c r="D57" i="4"/>
  <c r="D23" i="4"/>
  <c r="B59" i="4"/>
  <c r="B60" i="4" s="1"/>
  <c r="B24" i="4"/>
  <c r="G11" i="3"/>
  <c r="G13" i="3" s="1"/>
  <c r="F8" i="3"/>
  <c r="F6" i="3"/>
  <c r="D59" i="4" l="1"/>
  <c r="F11" i="3"/>
  <c r="F13" i="3" s="1"/>
</calcChain>
</file>

<file path=xl/sharedStrings.xml><?xml version="1.0" encoding="utf-8"?>
<sst xmlns="http://schemas.openxmlformats.org/spreadsheetml/2006/main" count="194" uniqueCount="85">
  <si>
    <t>INTÄKTER</t>
  </si>
  <si>
    <t>Medlemsavgifter</t>
  </si>
  <si>
    <t>Aktivitetsstöd LOK</t>
  </si>
  <si>
    <t>Tävlingbidrag egna spelare</t>
  </si>
  <si>
    <t>Hammarö PP</t>
  </si>
  <si>
    <t>Minipoolen</t>
  </si>
  <si>
    <t>Serieintäkter</t>
  </si>
  <si>
    <t>Övriga arrangemang</t>
  </si>
  <si>
    <t>Försäljning lotter</t>
  </si>
  <si>
    <t>Lotter abbonemang</t>
  </si>
  <si>
    <t>Försäljning kiosk/cafeteria</t>
  </si>
  <si>
    <t>Försäljning Övrigt</t>
  </si>
  <si>
    <t>Bidrag byggnad kommun</t>
  </si>
  <si>
    <t>Bidrag verksamhet kommun</t>
  </si>
  <si>
    <t>Bidrag övrigt</t>
  </si>
  <si>
    <t>Sponsring</t>
  </si>
  <si>
    <t>Övriga intäkter</t>
  </si>
  <si>
    <t>Ränteintäkt</t>
  </si>
  <si>
    <t>**Summa intäkter**</t>
  </si>
  <si>
    <t>KOSTNADER</t>
  </si>
  <si>
    <t>Seriekostnader</t>
  </si>
  <si>
    <t>Tävlingsavgifter</t>
  </si>
  <si>
    <t>Licenser</t>
  </si>
  <si>
    <t>Reseersättning</t>
  </si>
  <si>
    <t>Logi</t>
  </si>
  <si>
    <t>Klubbaktivitet</t>
  </si>
  <si>
    <t>Läger</t>
  </si>
  <si>
    <t>Domarersättning</t>
  </si>
  <si>
    <t>Priser t tävling</t>
  </si>
  <si>
    <t>Inköp träningsmaterial</t>
  </si>
  <si>
    <t>Ledarersättning</t>
  </si>
  <si>
    <t>Spelarövergång</t>
  </si>
  <si>
    <t>Lokalhyra</t>
  </si>
  <si>
    <t>Hyra Hammarlunden</t>
  </si>
  <si>
    <t>Rep underhåll lokal</t>
  </si>
  <si>
    <t>Städning Buskhaga</t>
  </si>
  <si>
    <t>Kontorsmtrl o trycksaker</t>
  </si>
  <si>
    <t>Telefon o porto</t>
  </si>
  <si>
    <t>Avgift PG</t>
  </si>
  <si>
    <t>Lotter inköp</t>
  </si>
  <si>
    <t>Dator, hemsida</t>
  </si>
  <si>
    <t>Inköp Hammarö PP</t>
  </si>
  <si>
    <t>Inköp Cafeteria</t>
  </si>
  <si>
    <t>Årsmöte</t>
  </si>
  <si>
    <t>Kursavgifter</t>
  </si>
  <si>
    <t>Annonsering, reklam</t>
  </si>
  <si>
    <t>Försäkringar</t>
  </si>
  <si>
    <t>Styrelsemöten</t>
  </si>
  <si>
    <t>div kostnader</t>
  </si>
  <si>
    <t>**Summa kostnader**</t>
  </si>
  <si>
    <t>RÄK PER VINST / FÖRLUST</t>
  </si>
  <si>
    <t>RESULTATRÄKNING Skoghalls BTK 20240601 - 20250531</t>
  </si>
  <si>
    <t>IB</t>
  </si>
  <si>
    <t>Förändring</t>
  </si>
  <si>
    <t>UB</t>
  </si>
  <si>
    <t>Kassa</t>
  </si>
  <si>
    <t>Postgiro</t>
  </si>
  <si>
    <t>Fondkto Stratega 10 och 30</t>
  </si>
  <si>
    <t>Summa Tillgångar</t>
  </si>
  <si>
    <t>Eget kapital</t>
  </si>
  <si>
    <t>BALANSRÄKNING Skoghalls BTK 20240601 - 20250531</t>
  </si>
  <si>
    <t>Avser öronmärkta bidrag från SISU</t>
  </si>
  <si>
    <t xml:space="preserve">och Sparbanken </t>
  </si>
  <si>
    <t>(Varav 57 000 bidrag)</t>
  </si>
  <si>
    <t>Bidrag övrigt (bland annat SISU)</t>
  </si>
  <si>
    <t>Budget Skoghalls BTK 20250601 - 20260531</t>
  </si>
  <si>
    <t>Exklusive bidrag</t>
  </si>
  <si>
    <t>Exkl bidrag</t>
  </si>
  <si>
    <t>Resultat 20240601 - 20250531</t>
  </si>
  <si>
    <t>Budget 25_26:</t>
  </si>
  <si>
    <t>Wermlandstouren</t>
  </si>
  <si>
    <t>Hyra Hammarhallen</t>
  </si>
  <si>
    <t>Avgifter Sv bordt förb</t>
  </si>
  <si>
    <t>Städ lokal</t>
  </si>
  <si>
    <t>RESULTATRÄKNING Skoghalls BTK 20250601 - 20260531</t>
  </si>
  <si>
    <t>BALANSRÄKNING Skoghalls BTK 20250601 - 20260531</t>
  </si>
  <si>
    <t>Not 1</t>
  </si>
  <si>
    <t>Curlingmatta, Bidrag från 24_25</t>
  </si>
  <si>
    <t>konto inköp träningsmaterial innehåller bland annat:</t>
  </si>
  <si>
    <t>Robot, Bidrag från 24_25</t>
  </si>
  <si>
    <t>Inköp Pingisbord 2 st</t>
  </si>
  <si>
    <t>Inköp Pingisbord 1 st</t>
  </si>
  <si>
    <t>utan rabatt</t>
  </si>
  <si>
    <t>tot 'investeringar'</t>
  </si>
  <si>
    <t>Resultat exklusive 'investeringar':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</si>
</sst>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4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72</xdr:row>
      <xdr:rowOff>19049</xdr:rowOff>
    </xdr:from>
    <xdr:to>
      <xdr:col>4</xdr:col>
      <xdr:colOff>549650</xdr:colOff>
      <xdr:row>86</xdr:row>
      <xdr:rowOff>104774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0EA7C0D-4D49-AA3E-BE19-46C1B559F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39574"/>
          <a:ext cx="5550275" cy="2352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18</xdr:row>
      <xdr:rowOff>0</xdr:rowOff>
    </xdr:from>
    <xdr:to>
      <xdr:col>7</xdr:col>
      <xdr:colOff>523876</xdr:colOff>
      <xdr:row>34</xdr:row>
      <xdr:rowOff>113773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80B10235-C2C2-F22E-A347-AFFCF5C65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2914650"/>
          <a:ext cx="5295900" cy="2704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EA54-AEC5-4364-8C93-88530CD0C58C}">
  <dimension ref="A1:D71"/>
  <sheetViews>
    <sheetView tabSelected="1" topLeftCell="A61" workbookViewId="0">
      <selection activeCell="D41" sqref="D41"/>
    </sheetView>
  </sheetViews>
  <sheetFormatPr defaultRowHeight="12.75" x14ac:dyDescent="0.2"/>
  <cols>
    <col min="1" max="1" width="26.5703125" customWidth="1"/>
    <col min="2" max="2" width="9.85546875" customWidth="1"/>
    <col min="3" max="3" width="18.140625" customWidth="1"/>
    <col min="4" max="4" width="20.42578125" customWidth="1"/>
  </cols>
  <sheetData>
    <row r="1" spans="1:3" x14ac:dyDescent="0.2">
      <c r="A1" t="s">
        <v>74</v>
      </c>
    </row>
    <row r="4" spans="1:3" x14ac:dyDescent="0.2">
      <c r="A4" t="s">
        <v>0</v>
      </c>
    </row>
    <row r="6" spans="1:3" x14ac:dyDescent="0.2">
      <c r="A6" t="s">
        <v>1</v>
      </c>
      <c r="C6" s="1">
        <v>34030</v>
      </c>
    </row>
    <row r="7" spans="1:3" x14ac:dyDescent="0.2">
      <c r="A7" t="s">
        <v>2</v>
      </c>
      <c r="C7" s="1">
        <v>18588.599999999999</v>
      </c>
    </row>
    <row r="8" spans="1:3" x14ac:dyDescent="0.2">
      <c r="A8" t="s">
        <v>3</v>
      </c>
      <c r="C8" s="1">
        <v>11950</v>
      </c>
    </row>
    <row r="9" spans="1:3" x14ac:dyDescent="0.2">
      <c r="A9" t="s">
        <v>4</v>
      </c>
      <c r="C9" s="1">
        <v>28100</v>
      </c>
    </row>
    <row r="10" spans="1:3" x14ac:dyDescent="0.2">
      <c r="A10" t="s">
        <v>5</v>
      </c>
      <c r="C10" s="1">
        <v>6880</v>
      </c>
    </row>
    <row r="11" spans="1:3" x14ac:dyDescent="0.2">
      <c r="A11" t="s">
        <v>6</v>
      </c>
      <c r="C11" s="1">
        <v>5449</v>
      </c>
    </row>
    <row r="12" spans="1:3" x14ac:dyDescent="0.2">
      <c r="A12" t="s">
        <v>7</v>
      </c>
      <c r="C12">
        <v>0</v>
      </c>
    </row>
    <row r="13" spans="1:3" x14ac:dyDescent="0.2">
      <c r="A13" t="s">
        <v>8</v>
      </c>
      <c r="C13" s="1">
        <v>3000</v>
      </c>
    </row>
    <row r="14" spans="1:3" x14ac:dyDescent="0.2">
      <c r="A14" t="s">
        <v>9</v>
      </c>
      <c r="C14" s="1">
        <v>8172</v>
      </c>
    </row>
    <row r="15" spans="1:3" x14ac:dyDescent="0.2">
      <c r="A15" t="s">
        <v>10</v>
      </c>
      <c r="C15" s="1">
        <v>2675</v>
      </c>
    </row>
    <row r="16" spans="1:3" x14ac:dyDescent="0.2">
      <c r="A16" t="s">
        <v>11</v>
      </c>
      <c r="C16">
        <v>0</v>
      </c>
    </row>
    <row r="17" spans="1:4" x14ac:dyDescent="0.2">
      <c r="A17" t="s">
        <v>12</v>
      </c>
      <c r="C17">
        <v>0</v>
      </c>
    </row>
    <row r="18" spans="1:4" x14ac:dyDescent="0.2">
      <c r="A18" t="s">
        <v>13</v>
      </c>
      <c r="C18" s="1">
        <v>15970</v>
      </c>
    </row>
    <row r="19" spans="1:4" x14ac:dyDescent="0.2">
      <c r="A19" t="s">
        <v>14</v>
      </c>
      <c r="C19" s="1">
        <v>1000</v>
      </c>
    </row>
    <row r="20" spans="1:4" x14ac:dyDescent="0.2">
      <c r="A20" t="s">
        <v>15</v>
      </c>
      <c r="C20" s="1">
        <v>6100</v>
      </c>
    </row>
    <row r="21" spans="1:4" x14ac:dyDescent="0.2">
      <c r="A21" t="s">
        <v>16</v>
      </c>
      <c r="C21">
        <v>0</v>
      </c>
    </row>
    <row r="22" spans="1:4" x14ac:dyDescent="0.2">
      <c r="A22" t="s">
        <v>17</v>
      </c>
      <c r="C22">
        <v>0</v>
      </c>
    </row>
    <row r="23" spans="1:4" x14ac:dyDescent="0.2">
      <c r="A23" t="s">
        <v>18</v>
      </c>
      <c r="D23" s="1">
        <v>141914.6</v>
      </c>
    </row>
    <row r="25" spans="1:4" x14ac:dyDescent="0.2">
      <c r="A25" t="s">
        <v>19</v>
      </c>
    </row>
    <row r="27" spans="1:4" x14ac:dyDescent="0.2">
      <c r="A27" t="s">
        <v>20</v>
      </c>
      <c r="C27" s="1">
        <v>-6408</v>
      </c>
    </row>
    <row r="28" spans="1:4" x14ac:dyDescent="0.2">
      <c r="A28" t="s">
        <v>21</v>
      </c>
      <c r="C28" s="1">
        <v>-11860</v>
      </c>
    </row>
    <row r="29" spans="1:4" x14ac:dyDescent="0.2">
      <c r="A29" t="s">
        <v>22</v>
      </c>
      <c r="C29" s="1">
        <v>-11850</v>
      </c>
    </row>
    <row r="30" spans="1:4" x14ac:dyDescent="0.2">
      <c r="A30" t="s">
        <v>23</v>
      </c>
      <c r="C30" s="1">
        <v>-2053.5</v>
      </c>
    </row>
    <row r="31" spans="1:4" x14ac:dyDescent="0.2">
      <c r="A31" t="s">
        <v>24</v>
      </c>
      <c r="C31">
        <v>0</v>
      </c>
    </row>
    <row r="32" spans="1:4" x14ac:dyDescent="0.2">
      <c r="A32" t="s">
        <v>25</v>
      </c>
      <c r="C32">
        <v>0</v>
      </c>
    </row>
    <row r="33" spans="1:3" x14ac:dyDescent="0.2">
      <c r="A33" t="s">
        <v>26</v>
      </c>
      <c r="C33" s="1">
        <v>-1300</v>
      </c>
    </row>
    <row r="34" spans="1:3" x14ac:dyDescent="0.2">
      <c r="A34" t="s">
        <v>71</v>
      </c>
      <c r="C34" s="1">
        <v>-7697</v>
      </c>
    </row>
    <row r="35" spans="1:3" x14ac:dyDescent="0.2">
      <c r="A35" t="s">
        <v>27</v>
      </c>
      <c r="C35" s="1">
        <v>-6334</v>
      </c>
    </row>
    <row r="36" spans="1:3" x14ac:dyDescent="0.2">
      <c r="A36" t="s">
        <v>72</v>
      </c>
      <c r="C36" s="1">
        <v>-6808</v>
      </c>
    </row>
    <row r="37" spans="1:3" x14ac:dyDescent="0.2">
      <c r="A37" t="s">
        <v>28</v>
      </c>
      <c r="C37" s="1">
        <v>-12726</v>
      </c>
    </row>
    <row r="38" spans="1:3" x14ac:dyDescent="0.2">
      <c r="A38" t="s">
        <v>29</v>
      </c>
      <c r="B38" s="8" t="s">
        <v>76</v>
      </c>
      <c r="C38" s="1">
        <v>-111569.04</v>
      </c>
    </row>
    <row r="39" spans="1:3" x14ac:dyDescent="0.2">
      <c r="A39" t="s">
        <v>30</v>
      </c>
      <c r="C39" s="1">
        <v>-2000</v>
      </c>
    </row>
    <row r="40" spans="1:3" x14ac:dyDescent="0.2">
      <c r="A40" t="s">
        <v>31</v>
      </c>
      <c r="C40">
        <v>0</v>
      </c>
    </row>
    <row r="41" spans="1:3" x14ac:dyDescent="0.2">
      <c r="A41" t="s">
        <v>32</v>
      </c>
      <c r="C41" s="1">
        <v>-7982</v>
      </c>
    </row>
    <row r="42" spans="1:3" x14ac:dyDescent="0.2">
      <c r="A42" t="s">
        <v>73</v>
      </c>
      <c r="C42" s="1">
        <v>-12169</v>
      </c>
    </row>
    <row r="43" spans="1:3" x14ac:dyDescent="0.2">
      <c r="A43" t="s">
        <v>34</v>
      </c>
      <c r="C43" s="1">
        <v>-3695</v>
      </c>
    </row>
    <row r="44" spans="1:3" x14ac:dyDescent="0.2">
      <c r="A44" t="s">
        <v>36</v>
      </c>
      <c r="C44" s="1">
        <v>-2750</v>
      </c>
    </row>
    <row r="45" spans="1:3" x14ac:dyDescent="0.2">
      <c r="A45" t="s">
        <v>37</v>
      </c>
      <c r="C45">
        <v>0</v>
      </c>
    </row>
    <row r="46" spans="1:3" x14ac:dyDescent="0.2">
      <c r="A46" t="s">
        <v>38</v>
      </c>
      <c r="C46" s="1">
        <v>-1399.9</v>
      </c>
    </row>
    <row r="47" spans="1:3" x14ac:dyDescent="0.2">
      <c r="A47" t="s">
        <v>39</v>
      </c>
      <c r="C47">
        <v>-677</v>
      </c>
    </row>
    <row r="48" spans="1:3" x14ac:dyDescent="0.2">
      <c r="A48" t="s">
        <v>40</v>
      </c>
      <c r="C48" s="1">
        <v>-7008</v>
      </c>
    </row>
    <row r="49" spans="1:4" x14ac:dyDescent="0.2">
      <c r="A49" t="s">
        <v>41</v>
      </c>
      <c r="C49" s="1">
        <v>-4755.16</v>
      </c>
    </row>
    <row r="50" spans="1:4" x14ac:dyDescent="0.2">
      <c r="A50" t="s">
        <v>42</v>
      </c>
      <c r="C50" s="1">
        <v>-2450.4499999999998</v>
      </c>
    </row>
    <row r="51" spans="1:4" x14ac:dyDescent="0.2">
      <c r="A51" t="s">
        <v>43</v>
      </c>
      <c r="C51">
        <v>0</v>
      </c>
    </row>
    <row r="52" spans="1:4" x14ac:dyDescent="0.2">
      <c r="A52" t="s">
        <v>44</v>
      </c>
      <c r="C52" s="1">
        <v>-1650</v>
      </c>
    </row>
    <row r="53" spans="1:4" x14ac:dyDescent="0.2">
      <c r="A53" t="s">
        <v>45</v>
      </c>
      <c r="C53">
        <v>0</v>
      </c>
    </row>
    <row r="54" spans="1:4" x14ac:dyDescent="0.2">
      <c r="A54" t="s">
        <v>46</v>
      </c>
      <c r="C54" s="1">
        <v>-1500</v>
      </c>
    </row>
    <row r="55" spans="1:4" x14ac:dyDescent="0.2">
      <c r="A55" t="s">
        <v>47</v>
      </c>
      <c r="C55">
        <v>0</v>
      </c>
    </row>
    <row r="56" spans="1:4" x14ac:dyDescent="0.2">
      <c r="A56" t="s">
        <v>48</v>
      </c>
      <c r="C56">
        <v>0</v>
      </c>
    </row>
    <row r="57" spans="1:4" x14ac:dyDescent="0.2">
      <c r="A57" t="s">
        <v>49</v>
      </c>
      <c r="D57" s="1">
        <v>-226642.05</v>
      </c>
    </row>
    <row r="59" spans="1:4" x14ac:dyDescent="0.2">
      <c r="A59" t="s">
        <v>50</v>
      </c>
      <c r="D59" s="1">
        <v>-84727.45</v>
      </c>
    </row>
    <row r="61" spans="1:4" x14ac:dyDescent="0.2">
      <c r="A61" s="8" t="s">
        <v>76</v>
      </c>
    </row>
    <row r="62" spans="1:4" x14ac:dyDescent="0.2">
      <c r="A62" t="s">
        <v>78</v>
      </c>
    </row>
    <row r="63" spans="1:4" x14ac:dyDescent="0.2">
      <c r="A63" t="s">
        <v>77</v>
      </c>
      <c r="B63" s="9"/>
      <c r="C63" s="1">
        <v>30000</v>
      </c>
    </row>
    <row r="64" spans="1:4" x14ac:dyDescent="0.2">
      <c r="A64" t="s">
        <v>79</v>
      </c>
      <c r="B64" s="9"/>
      <c r="C64" s="1">
        <v>27000</v>
      </c>
    </row>
    <row r="65" spans="1:3" x14ac:dyDescent="0.2">
      <c r="B65" s="9" t="s">
        <v>82</v>
      </c>
      <c r="C65" s="1"/>
    </row>
    <row r="66" spans="1:3" x14ac:dyDescent="0.2">
      <c r="A66" t="s">
        <v>80</v>
      </c>
      <c r="B66" s="1">
        <v>35095</v>
      </c>
      <c r="C66" s="1">
        <v>26996.5</v>
      </c>
    </row>
    <row r="67" spans="1:3" x14ac:dyDescent="0.2">
      <c r="A67" t="s">
        <v>81</v>
      </c>
      <c r="B67" s="1"/>
      <c r="C67" s="1">
        <v>13547.8</v>
      </c>
    </row>
    <row r="69" spans="1:3" x14ac:dyDescent="0.2">
      <c r="A69" t="s">
        <v>83</v>
      </c>
      <c r="C69" s="1">
        <f>SUM(C63:C67)</f>
        <v>97544.3</v>
      </c>
    </row>
    <row r="71" spans="1:3" x14ac:dyDescent="0.2">
      <c r="A71" t="s">
        <v>84</v>
      </c>
      <c r="C71" s="1">
        <f>SUM(D59+C69)</f>
        <v>12816.850000000006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92EE-78F9-4E12-AAF4-C098C3CFD873}">
  <dimension ref="A1:I13"/>
  <sheetViews>
    <sheetView workbookViewId="0">
      <selection activeCell="E6" sqref="E6"/>
    </sheetView>
  </sheetViews>
  <sheetFormatPr defaultRowHeight="12.75" x14ac:dyDescent="0.2"/>
  <cols>
    <col min="5" max="5" width="10.140625" bestFit="1" customWidth="1"/>
    <col min="6" max="7" width="12.42578125" customWidth="1"/>
  </cols>
  <sheetData>
    <row r="1" spans="1:9" x14ac:dyDescent="0.2">
      <c r="A1" t="s">
        <v>75</v>
      </c>
    </row>
    <row r="3" spans="1:9" x14ac:dyDescent="0.2">
      <c r="E3" s="2" t="s">
        <v>52</v>
      </c>
      <c r="F3" s="2" t="s">
        <v>53</v>
      </c>
      <c r="G3" s="2" t="s">
        <v>54</v>
      </c>
    </row>
    <row r="4" spans="1:9" x14ac:dyDescent="0.2">
      <c r="A4" t="s">
        <v>55</v>
      </c>
      <c r="E4">
        <v>0</v>
      </c>
      <c r="F4">
        <v>0</v>
      </c>
      <c r="G4">
        <v>0</v>
      </c>
    </row>
    <row r="6" spans="1:9" x14ac:dyDescent="0.2">
      <c r="A6" t="s">
        <v>56</v>
      </c>
      <c r="E6" s="1">
        <v>151735.70000000001</v>
      </c>
      <c r="F6" s="1">
        <f>SUM(G6-E6)</f>
        <v>-87097.420000000013</v>
      </c>
      <c r="G6" s="1">
        <v>64638.28</v>
      </c>
      <c r="I6" s="1"/>
    </row>
    <row r="7" spans="1:9" x14ac:dyDescent="0.2">
      <c r="E7" s="1"/>
      <c r="F7" s="1"/>
      <c r="G7" s="1"/>
    </row>
    <row r="8" spans="1:9" x14ac:dyDescent="0.2">
      <c r="A8" t="s">
        <v>57</v>
      </c>
      <c r="E8" s="1">
        <v>167740.5</v>
      </c>
      <c r="F8" s="1">
        <f>SUM(G8-E8)</f>
        <v>14783.049999999988</v>
      </c>
      <c r="G8" s="1">
        <v>182523.55</v>
      </c>
      <c r="I8" s="1"/>
    </row>
    <row r="9" spans="1:9" x14ac:dyDescent="0.2">
      <c r="E9" s="1"/>
      <c r="F9" s="1"/>
      <c r="G9" s="1"/>
    </row>
    <row r="10" spans="1:9" x14ac:dyDescent="0.2">
      <c r="E10" s="1"/>
      <c r="F10" s="1"/>
      <c r="G10" s="1"/>
    </row>
    <row r="11" spans="1:9" x14ac:dyDescent="0.2">
      <c r="A11" t="s">
        <v>58</v>
      </c>
      <c r="E11" s="1">
        <f>SUM(E6:E8)</f>
        <v>319476.2</v>
      </c>
      <c r="F11" s="1">
        <f>SUM(F4:F9)</f>
        <v>-72314.370000000024</v>
      </c>
      <c r="G11" s="1">
        <f>SUM(G4:G9)</f>
        <v>247161.83</v>
      </c>
    </row>
    <row r="12" spans="1:9" x14ac:dyDescent="0.2">
      <c r="E12" s="1"/>
      <c r="F12" s="1"/>
      <c r="G12" s="1"/>
    </row>
    <row r="13" spans="1:9" x14ac:dyDescent="0.2">
      <c r="A13" t="s">
        <v>59</v>
      </c>
      <c r="E13" s="1">
        <f>SUM(E6:E8)</f>
        <v>319476.2</v>
      </c>
      <c r="F13" s="1">
        <f>SUM(F11)</f>
        <v>-72314.370000000024</v>
      </c>
      <c r="G13" s="1">
        <f>SUM(G11)</f>
        <v>247161.83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60E6D-84EF-4B67-A2E6-48868F8A80C6}">
  <dimension ref="A1:E60"/>
  <sheetViews>
    <sheetView topLeftCell="A4" workbookViewId="0">
      <selection activeCell="B47" sqref="B47"/>
    </sheetView>
  </sheetViews>
  <sheetFormatPr defaultRowHeight="12.75" x14ac:dyDescent="0.2"/>
  <cols>
    <col min="1" max="1" width="27.140625" customWidth="1"/>
    <col min="2" max="2" width="14.28515625" customWidth="1"/>
    <col min="3" max="3" width="3.42578125" customWidth="1"/>
    <col min="4" max="4" width="30.85546875" customWidth="1"/>
    <col min="5" max="5" width="32.28515625" style="6" customWidth="1"/>
  </cols>
  <sheetData>
    <row r="1" spans="1:4" x14ac:dyDescent="0.2">
      <c r="A1" t="s">
        <v>65</v>
      </c>
    </row>
    <row r="3" spans="1:4" x14ac:dyDescent="0.2">
      <c r="A3" t="s">
        <v>68</v>
      </c>
      <c r="D3" s="7" t="s">
        <v>69</v>
      </c>
    </row>
    <row r="4" spans="1:4" x14ac:dyDescent="0.2">
      <c r="A4" t="s">
        <v>0</v>
      </c>
      <c r="D4" s="7" t="s">
        <v>0</v>
      </c>
    </row>
    <row r="6" spans="1:4" x14ac:dyDescent="0.2">
      <c r="A6" t="s">
        <v>1</v>
      </c>
      <c r="B6" s="1">
        <v>31500</v>
      </c>
      <c r="C6" s="1"/>
      <c r="D6" s="4">
        <v>34700</v>
      </c>
    </row>
    <row r="7" spans="1:4" x14ac:dyDescent="0.2">
      <c r="A7" t="s">
        <v>2</v>
      </c>
      <c r="B7" s="1">
        <v>9306.5</v>
      </c>
      <c r="C7" s="1"/>
      <c r="D7" s="5">
        <v>11000</v>
      </c>
    </row>
    <row r="8" spans="1:4" x14ac:dyDescent="0.2">
      <c r="A8" t="s">
        <v>3</v>
      </c>
      <c r="B8" s="1">
        <v>11900</v>
      </c>
      <c r="C8" s="1"/>
      <c r="D8" s="5">
        <v>13000</v>
      </c>
    </row>
    <row r="9" spans="1:4" x14ac:dyDescent="0.2">
      <c r="A9" t="s">
        <v>4</v>
      </c>
      <c r="B9">
        <v>0</v>
      </c>
      <c r="D9" s="4">
        <v>8000</v>
      </c>
    </row>
    <row r="10" spans="1:4" x14ac:dyDescent="0.2">
      <c r="A10" t="s">
        <v>70</v>
      </c>
      <c r="B10">
        <v>0</v>
      </c>
      <c r="D10" s="4">
        <v>6000</v>
      </c>
    </row>
    <row r="11" spans="1:4" x14ac:dyDescent="0.2">
      <c r="A11" t="s">
        <v>6</v>
      </c>
      <c r="B11" s="1">
        <v>5475.25</v>
      </c>
      <c r="C11" s="1"/>
      <c r="D11" s="4">
        <v>5000</v>
      </c>
    </row>
    <row r="12" spans="1:4" x14ac:dyDescent="0.2">
      <c r="A12" t="s">
        <v>7</v>
      </c>
      <c r="B12" s="1">
        <v>8480</v>
      </c>
      <c r="C12" s="1"/>
      <c r="D12" s="4"/>
    </row>
    <row r="13" spans="1:4" x14ac:dyDescent="0.2">
      <c r="A13" t="s">
        <v>8</v>
      </c>
      <c r="B13" s="1">
        <v>27074</v>
      </c>
      <c r="C13" s="1"/>
      <c r="D13" s="4">
        <v>27000</v>
      </c>
    </row>
    <row r="14" spans="1:4" x14ac:dyDescent="0.2">
      <c r="A14" t="s">
        <v>9</v>
      </c>
      <c r="B14" s="1">
        <v>6077</v>
      </c>
      <c r="C14" s="1"/>
      <c r="D14" s="4">
        <v>6000</v>
      </c>
    </row>
    <row r="15" spans="1:4" x14ac:dyDescent="0.2">
      <c r="A15" t="s">
        <v>10</v>
      </c>
      <c r="B15">
        <v>650</v>
      </c>
      <c r="D15" s="4">
        <v>2000</v>
      </c>
    </row>
    <row r="16" spans="1:4" x14ac:dyDescent="0.2">
      <c r="A16" t="s">
        <v>11</v>
      </c>
      <c r="B16">
        <v>0</v>
      </c>
      <c r="D16" s="4">
        <v>0</v>
      </c>
    </row>
    <row r="17" spans="1:4" x14ac:dyDescent="0.2">
      <c r="A17" t="s">
        <v>12</v>
      </c>
      <c r="B17">
        <v>0</v>
      </c>
      <c r="D17" s="4">
        <v>0</v>
      </c>
    </row>
    <row r="18" spans="1:4" x14ac:dyDescent="0.2">
      <c r="A18" t="s">
        <v>13</v>
      </c>
      <c r="B18">
        <v>0</v>
      </c>
      <c r="D18" s="4">
        <v>0</v>
      </c>
    </row>
    <row r="19" spans="1:4" x14ac:dyDescent="0.2">
      <c r="A19" t="s">
        <v>64</v>
      </c>
      <c r="B19" s="1">
        <v>57000</v>
      </c>
      <c r="C19" s="1"/>
      <c r="D19" s="4">
        <v>0</v>
      </c>
    </row>
    <row r="20" spans="1:4" x14ac:dyDescent="0.2">
      <c r="A20" t="s">
        <v>15</v>
      </c>
      <c r="B20" s="1">
        <v>4000</v>
      </c>
      <c r="C20" s="1"/>
      <c r="D20" s="4">
        <v>4000</v>
      </c>
    </row>
    <row r="21" spans="1:4" x14ac:dyDescent="0.2">
      <c r="A21" t="s">
        <v>16</v>
      </c>
      <c r="B21">
        <v>0</v>
      </c>
      <c r="D21" s="4"/>
    </row>
    <row r="22" spans="1:4" x14ac:dyDescent="0.2">
      <c r="A22" t="s">
        <v>17</v>
      </c>
      <c r="B22">
        <v>0</v>
      </c>
      <c r="D22" s="4"/>
    </row>
    <row r="23" spans="1:4" x14ac:dyDescent="0.2">
      <c r="A23" t="s">
        <v>18</v>
      </c>
      <c r="B23" s="3">
        <v>161462.75</v>
      </c>
      <c r="C23" s="3"/>
      <c r="D23">
        <f>SUM(D6:D22)</f>
        <v>116700</v>
      </c>
    </row>
    <row r="24" spans="1:4" x14ac:dyDescent="0.2">
      <c r="A24" t="s">
        <v>66</v>
      </c>
      <c r="B24" s="1">
        <f>SUM(B23-B19)</f>
        <v>104462.75</v>
      </c>
      <c r="C24" s="1"/>
    </row>
    <row r="26" spans="1:4" x14ac:dyDescent="0.2">
      <c r="A26" t="s">
        <v>19</v>
      </c>
      <c r="D26" s="2" t="s">
        <v>19</v>
      </c>
    </row>
    <row r="27" spans="1:4" ht="6.75" customHeight="1" x14ac:dyDescent="0.2"/>
    <row r="28" spans="1:4" x14ac:dyDescent="0.2">
      <c r="A28" t="s">
        <v>20</v>
      </c>
      <c r="B28" s="1">
        <v>-5730</v>
      </c>
      <c r="C28" s="1"/>
      <c r="D28" s="4">
        <v>-6000</v>
      </c>
    </row>
    <row r="29" spans="1:4" x14ac:dyDescent="0.2">
      <c r="A29" t="s">
        <v>21</v>
      </c>
      <c r="B29" s="1">
        <v>-8435</v>
      </c>
      <c r="C29" s="1"/>
      <c r="D29" s="4">
        <v>-11500</v>
      </c>
    </row>
    <row r="30" spans="1:4" x14ac:dyDescent="0.2">
      <c r="A30" t="s">
        <v>22</v>
      </c>
      <c r="B30" s="1">
        <v>-7850</v>
      </c>
      <c r="C30" s="1"/>
      <c r="D30" s="4">
        <v>-10000</v>
      </c>
    </row>
    <row r="31" spans="1:4" x14ac:dyDescent="0.2">
      <c r="A31" t="s">
        <v>23</v>
      </c>
      <c r="B31">
        <v>-407</v>
      </c>
      <c r="D31" s="4">
        <v>-2000</v>
      </c>
    </row>
    <row r="32" spans="1:4" x14ac:dyDescent="0.2">
      <c r="A32" t="s">
        <v>24</v>
      </c>
      <c r="B32">
        <v>0</v>
      </c>
      <c r="D32" s="4">
        <v>-5000</v>
      </c>
    </row>
    <row r="33" spans="1:4" x14ac:dyDescent="0.2">
      <c r="A33" t="s">
        <v>25</v>
      </c>
      <c r="B33" s="1">
        <v>-1333.25</v>
      </c>
      <c r="C33" s="1"/>
      <c r="D33" s="4">
        <v>-5000</v>
      </c>
    </row>
    <row r="34" spans="1:4" x14ac:dyDescent="0.2">
      <c r="A34" t="s">
        <v>26</v>
      </c>
      <c r="B34" s="1">
        <v>-1550</v>
      </c>
      <c r="C34" s="1"/>
      <c r="D34" s="4">
        <v>-3000</v>
      </c>
    </row>
    <row r="35" spans="1:4" x14ac:dyDescent="0.2">
      <c r="A35" t="s">
        <v>27</v>
      </c>
      <c r="B35" s="1">
        <v>-1686</v>
      </c>
      <c r="C35" s="1"/>
      <c r="D35" s="4">
        <v>-3000</v>
      </c>
    </row>
    <row r="36" spans="1:4" x14ac:dyDescent="0.2">
      <c r="A36" t="s">
        <v>28</v>
      </c>
      <c r="B36" s="1">
        <v>-8104</v>
      </c>
      <c r="C36" s="1"/>
      <c r="D36" s="4">
        <v>-15000</v>
      </c>
    </row>
    <row r="37" spans="1:4" x14ac:dyDescent="0.2">
      <c r="A37" t="s">
        <v>29</v>
      </c>
      <c r="B37" s="1">
        <v>-7255</v>
      </c>
      <c r="C37" s="1"/>
      <c r="D37" s="4">
        <v>-5000</v>
      </c>
    </row>
    <row r="38" spans="1:4" x14ac:dyDescent="0.2">
      <c r="A38" t="s">
        <v>30</v>
      </c>
      <c r="B38">
        <v>0</v>
      </c>
      <c r="D38" s="4">
        <v>-3000</v>
      </c>
    </row>
    <row r="39" spans="1:4" x14ac:dyDescent="0.2">
      <c r="A39" t="s">
        <v>31</v>
      </c>
      <c r="B39">
        <v>0</v>
      </c>
      <c r="D39" s="4"/>
    </row>
    <row r="40" spans="1:4" x14ac:dyDescent="0.2">
      <c r="A40" t="s">
        <v>32</v>
      </c>
      <c r="B40">
        <v>0</v>
      </c>
      <c r="D40" s="4">
        <v>-6000</v>
      </c>
    </row>
    <row r="41" spans="1:4" x14ac:dyDescent="0.2">
      <c r="A41" t="s">
        <v>33</v>
      </c>
      <c r="B41" s="1">
        <v>-2415</v>
      </c>
      <c r="C41" s="1"/>
      <c r="D41" s="4">
        <v>-5000</v>
      </c>
    </row>
    <row r="42" spans="1:4" x14ac:dyDescent="0.2">
      <c r="A42" t="s">
        <v>34</v>
      </c>
      <c r="B42" s="1">
        <v>-5971</v>
      </c>
      <c r="C42" s="1"/>
      <c r="D42" s="4">
        <v>-1000</v>
      </c>
    </row>
    <row r="43" spans="1:4" x14ac:dyDescent="0.2">
      <c r="A43" t="s">
        <v>35</v>
      </c>
      <c r="B43" s="1">
        <v>-6650</v>
      </c>
      <c r="C43" s="1"/>
      <c r="D43" s="4">
        <v>-9000</v>
      </c>
    </row>
    <row r="44" spans="1:4" x14ac:dyDescent="0.2">
      <c r="A44" t="s">
        <v>36</v>
      </c>
      <c r="B44">
        <v>-178.9</v>
      </c>
      <c r="D44" s="4">
        <v>-200</v>
      </c>
    </row>
    <row r="45" spans="1:4" x14ac:dyDescent="0.2">
      <c r="A45" t="s">
        <v>37</v>
      </c>
      <c r="B45">
        <v>0</v>
      </c>
      <c r="D45" s="4"/>
    </row>
    <row r="46" spans="1:4" x14ac:dyDescent="0.2">
      <c r="A46" t="s">
        <v>38</v>
      </c>
      <c r="B46" s="1">
        <v>-1359.2</v>
      </c>
      <c r="C46" s="1"/>
      <c r="D46" s="4">
        <v>-1400</v>
      </c>
    </row>
    <row r="47" spans="1:4" x14ac:dyDescent="0.2">
      <c r="A47" t="s">
        <v>39</v>
      </c>
      <c r="B47" s="1">
        <v>-12524</v>
      </c>
      <c r="C47" s="1"/>
      <c r="D47" s="4">
        <v>-13000</v>
      </c>
    </row>
    <row r="48" spans="1:4" x14ac:dyDescent="0.2">
      <c r="A48" t="s">
        <v>40</v>
      </c>
      <c r="B48" s="1">
        <v>-7978</v>
      </c>
      <c r="C48" s="1"/>
      <c r="D48" s="4">
        <v>-8000</v>
      </c>
    </row>
    <row r="49" spans="1:4" x14ac:dyDescent="0.2">
      <c r="A49" t="s">
        <v>41</v>
      </c>
      <c r="B49">
        <v>0</v>
      </c>
      <c r="D49" s="4"/>
    </row>
    <row r="50" spans="1:4" x14ac:dyDescent="0.2">
      <c r="A50" t="s">
        <v>42</v>
      </c>
      <c r="B50" s="1">
        <v>-1027.55</v>
      </c>
      <c r="C50" s="1"/>
      <c r="D50" s="4">
        <v>-1000</v>
      </c>
    </row>
    <row r="51" spans="1:4" x14ac:dyDescent="0.2">
      <c r="A51" t="s">
        <v>43</v>
      </c>
      <c r="B51">
        <v>0</v>
      </c>
      <c r="D51" s="4">
        <v>0</v>
      </c>
    </row>
    <row r="52" spans="1:4" x14ac:dyDescent="0.2">
      <c r="A52" t="s">
        <v>44</v>
      </c>
      <c r="B52" s="1">
        <v>-1660</v>
      </c>
      <c r="C52" s="1"/>
      <c r="D52" s="4">
        <v>-2000</v>
      </c>
    </row>
    <row r="53" spans="1:4" x14ac:dyDescent="0.2">
      <c r="A53" t="s">
        <v>45</v>
      </c>
      <c r="B53">
        <v>0</v>
      </c>
      <c r="D53" s="4">
        <v>0</v>
      </c>
    </row>
    <row r="54" spans="1:4" x14ac:dyDescent="0.2">
      <c r="A54" t="s">
        <v>46</v>
      </c>
      <c r="B54" s="1">
        <v>-1500</v>
      </c>
      <c r="C54" s="1"/>
      <c r="D54" s="4">
        <v>-1600</v>
      </c>
    </row>
    <row r="55" spans="1:4" x14ac:dyDescent="0.2">
      <c r="A55" t="s">
        <v>47</v>
      </c>
      <c r="B55">
        <v>0</v>
      </c>
      <c r="D55" s="4">
        <v>0</v>
      </c>
    </row>
    <row r="56" spans="1:4" x14ac:dyDescent="0.2">
      <c r="A56" t="s">
        <v>48</v>
      </c>
      <c r="B56" s="1">
        <v>-1100</v>
      </c>
      <c r="C56" s="1"/>
      <c r="D56" s="4">
        <v>0</v>
      </c>
    </row>
    <row r="57" spans="1:4" x14ac:dyDescent="0.2">
      <c r="A57" t="s">
        <v>49</v>
      </c>
      <c r="B57" s="3">
        <v>-84713.9</v>
      </c>
      <c r="C57" s="3"/>
      <c r="D57">
        <f>SUM(D28:D56)</f>
        <v>-116700</v>
      </c>
    </row>
    <row r="58" spans="1:4" ht="6" customHeight="1" x14ac:dyDescent="0.2"/>
    <row r="59" spans="1:4" x14ac:dyDescent="0.2">
      <c r="A59" t="s">
        <v>50</v>
      </c>
      <c r="B59" s="3">
        <f>SUM(B23+B57)</f>
        <v>76748.850000000006</v>
      </c>
      <c r="C59" s="3"/>
      <c r="D59">
        <f>SUM(D23+D57)</f>
        <v>0</v>
      </c>
    </row>
    <row r="60" spans="1:4" x14ac:dyDescent="0.2">
      <c r="A60" t="s">
        <v>67</v>
      </c>
      <c r="B60" s="3">
        <f>SUM(B59-B19)</f>
        <v>19748.850000000006</v>
      </c>
      <c r="C60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2DF9-319B-44A3-AE96-205AB2D87597}">
  <dimension ref="A1:E59"/>
  <sheetViews>
    <sheetView workbookViewId="0"/>
  </sheetViews>
  <sheetFormatPr defaultRowHeight="12.75" x14ac:dyDescent="0.2"/>
  <cols>
    <col min="2" max="2" width="28.7109375" customWidth="1"/>
    <col min="3" max="3" width="18.42578125" customWidth="1"/>
    <col min="4" max="4" width="40" customWidth="1"/>
  </cols>
  <sheetData>
    <row r="1" spans="1:3" x14ac:dyDescent="0.2">
      <c r="A1" t="s">
        <v>51</v>
      </c>
    </row>
    <row r="4" spans="1:3" x14ac:dyDescent="0.2">
      <c r="B4" t="s">
        <v>0</v>
      </c>
    </row>
    <row r="6" spans="1:3" x14ac:dyDescent="0.2">
      <c r="B6" t="s">
        <v>1</v>
      </c>
      <c r="C6" s="1">
        <v>31500</v>
      </c>
    </row>
    <row r="7" spans="1:3" x14ac:dyDescent="0.2">
      <c r="B7" t="s">
        <v>2</v>
      </c>
      <c r="C7" s="1">
        <v>9306.5</v>
      </c>
    </row>
    <row r="8" spans="1:3" x14ac:dyDescent="0.2">
      <c r="B8" t="s">
        <v>3</v>
      </c>
      <c r="C8" s="1">
        <v>11900</v>
      </c>
    </row>
    <row r="9" spans="1:3" x14ac:dyDescent="0.2">
      <c r="B9" t="s">
        <v>4</v>
      </c>
      <c r="C9">
        <v>0</v>
      </c>
    </row>
    <row r="10" spans="1:3" x14ac:dyDescent="0.2">
      <c r="B10" t="s">
        <v>5</v>
      </c>
      <c r="C10">
        <v>0</v>
      </c>
    </row>
    <row r="11" spans="1:3" x14ac:dyDescent="0.2">
      <c r="B11" t="s">
        <v>6</v>
      </c>
      <c r="C11" s="1">
        <v>5475.25</v>
      </c>
    </row>
    <row r="12" spans="1:3" x14ac:dyDescent="0.2">
      <c r="B12" t="s">
        <v>7</v>
      </c>
      <c r="C12" s="1">
        <v>8480</v>
      </c>
    </row>
    <row r="13" spans="1:3" x14ac:dyDescent="0.2">
      <c r="B13" t="s">
        <v>8</v>
      </c>
      <c r="C13" s="1">
        <v>27074</v>
      </c>
    </row>
    <row r="14" spans="1:3" x14ac:dyDescent="0.2">
      <c r="B14" t="s">
        <v>9</v>
      </c>
      <c r="C14" s="1">
        <v>6077</v>
      </c>
    </row>
    <row r="15" spans="1:3" x14ac:dyDescent="0.2">
      <c r="B15" t="s">
        <v>10</v>
      </c>
      <c r="C15">
        <v>650</v>
      </c>
    </row>
    <row r="16" spans="1:3" x14ac:dyDescent="0.2">
      <c r="B16" t="s">
        <v>11</v>
      </c>
      <c r="C16">
        <v>0</v>
      </c>
    </row>
    <row r="17" spans="2:5" x14ac:dyDescent="0.2">
      <c r="B17" t="s">
        <v>12</v>
      </c>
      <c r="C17">
        <v>0</v>
      </c>
    </row>
    <row r="18" spans="2:5" x14ac:dyDescent="0.2">
      <c r="B18" t="s">
        <v>13</v>
      </c>
      <c r="C18">
        <v>0</v>
      </c>
    </row>
    <row r="19" spans="2:5" x14ac:dyDescent="0.2">
      <c r="B19" t="s">
        <v>14</v>
      </c>
      <c r="C19" s="1">
        <v>57000</v>
      </c>
      <c r="D19" t="s">
        <v>61</v>
      </c>
    </row>
    <row r="20" spans="2:5" x14ac:dyDescent="0.2">
      <c r="C20" s="1"/>
      <c r="E20" t="s">
        <v>62</v>
      </c>
    </row>
    <row r="21" spans="2:5" x14ac:dyDescent="0.2">
      <c r="B21" t="s">
        <v>15</v>
      </c>
      <c r="C21" s="1">
        <v>4000</v>
      </c>
    </row>
    <row r="22" spans="2:5" x14ac:dyDescent="0.2">
      <c r="B22" t="s">
        <v>16</v>
      </c>
      <c r="C22">
        <v>0</v>
      </c>
    </row>
    <row r="23" spans="2:5" x14ac:dyDescent="0.2">
      <c r="B23" t="s">
        <v>17</v>
      </c>
      <c r="C23">
        <v>0</v>
      </c>
      <c r="D23" s="1">
        <v>161462.75</v>
      </c>
    </row>
    <row r="24" spans="2:5" x14ac:dyDescent="0.2">
      <c r="B24" t="s">
        <v>18</v>
      </c>
    </row>
    <row r="26" spans="2:5" x14ac:dyDescent="0.2">
      <c r="B26" t="s">
        <v>19</v>
      </c>
    </row>
    <row r="28" spans="2:5" x14ac:dyDescent="0.2">
      <c r="B28" t="s">
        <v>20</v>
      </c>
      <c r="C28" s="1">
        <v>-5730</v>
      </c>
    </row>
    <row r="29" spans="2:5" x14ac:dyDescent="0.2">
      <c r="B29" t="s">
        <v>21</v>
      </c>
      <c r="C29" s="1">
        <v>-8435</v>
      </c>
    </row>
    <row r="30" spans="2:5" x14ac:dyDescent="0.2">
      <c r="B30" t="s">
        <v>22</v>
      </c>
      <c r="C30" s="1">
        <v>-7850</v>
      </c>
    </row>
    <row r="31" spans="2:5" x14ac:dyDescent="0.2">
      <c r="B31" t="s">
        <v>23</v>
      </c>
      <c r="C31">
        <v>-407</v>
      </c>
    </row>
    <row r="32" spans="2:5" x14ac:dyDescent="0.2">
      <c r="B32" t="s">
        <v>24</v>
      </c>
      <c r="C32">
        <v>0</v>
      </c>
    </row>
    <row r="33" spans="2:3" x14ac:dyDescent="0.2">
      <c r="B33" t="s">
        <v>25</v>
      </c>
      <c r="C33" s="1">
        <v>-1333.25</v>
      </c>
    </row>
    <row r="34" spans="2:3" x14ac:dyDescent="0.2">
      <c r="B34" t="s">
        <v>26</v>
      </c>
      <c r="C34" s="1">
        <v>-1550</v>
      </c>
    </row>
    <row r="35" spans="2:3" x14ac:dyDescent="0.2">
      <c r="B35" t="s">
        <v>27</v>
      </c>
      <c r="C35" s="1">
        <v>-1686</v>
      </c>
    </row>
    <row r="36" spans="2:3" x14ac:dyDescent="0.2">
      <c r="B36" t="s">
        <v>28</v>
      </c>
      <c r="C36" s="1">
        <v>-8104</v>
      </c>
    </row>
    <row r="37" spans="2:3" x14ac:dyDescent="0.2">
      <c r="B37" t="s">
        <v>29</v>
      </c>
      <c r="C37" s="1">
        <v>-7255</v>
      </c>
    </row>
    <row r="38" spans="2:3" x14ac:dyDescent="0.2">
      <c r="B38" t="s">
        <v>30</v>
      </c>
      <c r="C38">
        <v>0</v>
      </c>
    </row>
    <row r="39" spans="2:3" x14ac:dyDescent="0.2">
      <c r="B39" t="s">
        <v>31</v>
      </c>
      <c r="C39">
        <v>0</v>
      </c>
    </row>
    <row r="40" spans="2:3" x14ac:dyDescent="0.2">
      <c r="B40" t="s">
        <v>32</v>
      </c>
      <c r="C40">
        <v>0</v>
      </c>
    </row>
    <row r="41" spans="2:3" x14ac:dyDescent="0.2">
      <c r="B41" t="s">
        <v>33</v>
      </c>
      <c r="C41" s="1">
        <v>-2415</v>
      </c>
    </row>
    <row r="42" spans="2:3" x14ac:dyDescent="0.2">
      <c r="B42" t="s">
        <v>34</v>
      </c>
      <c r="C42" s="1">
        <v>-5971</v>
      </c>
    </row>
    <row r="43" spans="2:3" x14ac:dyDescent="0.2">
      <c r="B43" t="s">
        <v>35</v>
      </c>
      <c r="C43" s="1">
        <v>-6650</v>
      </c>
    </row>
    <row r="44" spans="2:3" x14ac:dyDescent="0.2">
      <c r="B44" t="s">
        <v>36</v>
      </c>
      <c r="C44">
        <v>-178.9</v>
      </c>
    </row>
    <row r="45" spans="2:3" x14ac:dyDescent="0.2">
      <c r="B45" t="s">
        <v>37</v>
      </c>
      <c r="C45">
        <v>0</v>
      </c>
    </row>
    <row r="46" spans="2:3" x14ac:dyDescent="0.2">
      <c r="B46" t="s">
        <v>38</v>
      </c>
      <c r="C46" s="1">
        <v>-1359.2</v>
      </c>
    </row>
    <row r="47" spans="2:3" x14ac:dyDescent="0.2">
      <c r="B47" t="s">
        <v>39</v>
      </c>
      <c r="C47" s="1">
        <v>-12524</v>
      </c>
    </row>
    <row r="48" spans="2:3" x14ac:dyDescent="0.2">
      <c r="B48" t="s">
        <v>40</v>
      </c>
      <c r="C48" s="1">
        <v>-7978</v>
      </c>
    </row>
    <row r="49" spans="2:5" x14ac:dyDescent="0.2">
      <c r="B49" t="s">
        <v>41</v>
      </c>
      <c r="C49">
        <v>0</v>
      </c>
    </row>
    <row r="50" spans="2:5" x14ac:dyDescent="0.2">
      <c r="B50" t="s">
        <v>42</v>
      </c>
      <c r="C50" s="1">
        <v>-1027.55</v>
      </c>
    </row>
    <row r="51" spans="2:5" x14ac:dyDescent="0.2">
      <c r="B51" t="s">
        <v>43</v>
      </c>
      <c r="C51">
        <v>0</v>
      </c>
    </row>
    <row r="52" spans="2:5" x14ac:dyDescent="0.2">
      <c r="B52" t="s">
        <v>44</v>
      </c>
      <c r="C52" s="1">
        <v>-1660</v>
      </c>
    </row>
    <row r="53" spans="2:5" x14ac:dyDescent="0.2">
      <c r="B53" t="s">
        <v>45</v>
      </c>
      <c r="C53">
        <v>0</v>
      </c>
    </row>
    <row r="54" spans="2:5" x14ac:dyDescent="0.2">
      <c r="B54" t="s">
        <v>46</v>
      </c>
      <c r="C54" s="1">
        <v>-1500</v>
      </c>
    </row>
    <row r="55" spans="2:5" x14ac:dyDescent="0.2">
      <c r="B55" t="s">
        <v>47</v>
      </c>
      <c r="C55">
        <v>0</v>
      </c>
    </row>
    <row r="56" spans="2:5" x14ac:dyDescent="0.2">
      <c r="B56" t="s">
        <v>48</v>
      </c>
      <c r="C56" s="1">
        <v>-1100</v>
      </c>
      <c r="D56" s="1">
        <v>-84713.9</v>
      </c>
    </row>
    <row r="57" spans="2:5" x14ac:dyDescent="0.2">
      <c r="B57" t="s">
        <v>49</v>
      </c>
    </row>
    <row r="58" spans="2:5" x14ac:dyDescent="0.2">
      <c r="D58" s="1">
        <v>76748.850000000006</v>
      </c>
      <c r="E58" t="s">
        <v>63</v>
      </c>
    </row>
    <row r="59" spans="2:5" x14ac:dyDescent="0.2">
      <c r="B59" t="s">
        <v>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ABA7-2B17-405A-A190-D82D5065B13A}">
  <dimension ref="A1:I13"/>
  <sheetViews>
    <sheetView workbookViewId="0">
      <selection activeCell="F6" sqref="F6"/>
    </sheetView>
  </sheetViews>
  <sheetFormatPr defaultRowHeight="12.75" x14ac:dyDescent="0.2"/>
  <cols>
    <col min="5" max="5" width="10.140625" bestFit="1" customWidth="1"/>
    <col min="6" max="7" width="12.42578125" customWidth="1"/>
  </cols>
  <sheetData>
    <row r="1" spans="1:9" x14ac:dyDescent="0.2">
      <c r="A1" t="s">
        <v>60</v>
      </c>
    </row>
    <row r="3" spans="1:9" x14ac:dyDescent="0.2">
      <c r="E3" s="2" t="s">
        <v>52</v>
      </c>
      <c r="F3" s="2" t="s">
        <v>53</v>
      </c>
      <c r="G3" s="2" t="s">
        <v>54</v>
      </c>
    </row>
    <row r="4" spans="1:9" x14ac:dyDescent="0.2">
      <c r="A4" t="s">
        <v>55</v>
      </c>
      <c r="E4">
        <v>0</v>
      </c>
      <c r="F4">
        <v>0</v>
      </c>
      <c r="G4">
        <v>0</v>
      </c>
    </row>
    <row r="6" spans="1:9" x14ac:dyDescent="0.2">
      <c r="A6" t="s">
        <v>56</v>
      </c>
      <c r="E6" s="1">
        <v>74986.83</v>
      </c>
      <c r="F6" s="1">
        <f>SUM(G6-E6)</f>
        <v>76748.87000000001</v>
      </c>
      <c r="G6" s="1">
        <v>151735.70000000001</v>
      </c>
      <c r="I6" s="1"/>
    </row>
    <row r="7" spans="1:9" x14ac:dyDescent="0.2">
      <c r="E7" s="1"/>
      <c r="F7" s="1"/>
      <c r="G7" s="1"/>
    </row>
    <row r="8" spans="1:9" x14ac:dyDescent="0.2">
      <c r="A8" t="s">
        <v>57</v>
      </c>
      <c r="E8" s="1">
        <v>159135</v>
      </c>
      <c r="F8" s="1">
        <f>SUM(G8-E8)</f>
        <v>8605.5</v>
      </c>
      <c r="G8" s="1">
        <v>167740.5</v>
      </c>
      <c r="I8" s="1"/>
    </row>
    <row r="9" spans="1:9" x14ac:dyDescent="0.2">
      <c r="E9" s="1"/>
      <c r="F9" s="1"/>
      <c r="G9" s="1"/>
    </row>
    <row r="10" spans="1:9" x14ac:dyDescent="0.2">
      <c r="E10" s="1"/>
      <c r="F10" s="1"/>
      <c r="G10" s="1"/>
    </row>
    <row r="11" spans="1:9" x14ac:dyDescent="0.2">
      <c r="A11" t="s">
        <v>58</v>
      </c>
      <c r="E11" s="1">
        <v>234121.83000000002</v>
      </c>
      <c r="F11" s="1">
        <f>SUM(F4:F9)</f>
        <v>85354.37000000001</v>
      </c>
      <c r="G11" s="1">
        <f>SUM(G4:G9)</f>
        <v>319476.2</v>
      </c>
    </row>
    <row r="12" spans="1:9" x14ac:dyDescent="0.2">
      <c r="E12" s="1"/>
      <c r="F12" s="1"/>
      <c r="G12" s="1"/>
    </row>
    <row r="13" spans="1:9" x14ac:dyDescent="0.2">
      <c r="A13" t="s">
        <v>59</v>
      </c>
      <c r="E13" s="1">
        <v>234121.83000000002</v>
      </c>
      <c r="F13" s="1">
        <f>SUM(F11)</f>
        <v>85354.37000000001</v>
      </c>
      <c r="G13" s="1">
        <f>SUM(G11)</f>
        <v>319476.2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RR202506_202605</vt:lpstr>
      <vt:lpstr>BR202506_202605</vt:lpstr>
      <vt:lpstr>Budgetunderlag</vt:lpstr>
      <vt:lpstr>RR202406_202505</vt:lpstr>
      <vt:lpstr>BR202406_202505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Thyselius Hans</dc:creator>
  <cp:lastModifiedBy>Thyselius Hans</cp:lastModifiedBy>
  <cp:lastPrinted>2026-06-01T12:13:50Z</cp:lastPrinted>
  <dcterms:created xsi:type="dcterms:W3CDTF">2025-06-01T19:41:32Z</dcterms:created>
  <dcterms:modified xsi:type="dcterms:W3CDTF">2026-06-15T08:09:09Z</dcterms:modified>
</cp:coreProperties>
</file>